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24915" windowHeight="12585"/>
  </bookViews>
  <sheets>
    <sheet name="Базовые" sheetId="1" r:id="rId1"/>
  </sheets>
  <definedNames>
    <definedName name="_xlnm.Print_Area" localSheetId="0">Базовые!$A$1:$H$71</definedName>
  </definedNames>
  <calcPr calcId="145621" fullPrecision="0"/>
</workbook>
</file>

<file path=xl/calcChain.xml><?xml version="1.0" encoding="utf-8"?>
<calcChain xmlns="http://schemas.openxmlformats.org/spreadsheetml/2006/main">
  <c r="G62" i="1" l="1"/>
  <c r="G53" i="1"/>
  <c r="G54" i="1" s="1"/>
  <c r="H62" i="1"/>
  <c r="E61" i="1"/>
  <c r="F61" i="1"/>
  <c r="D61" i="1"/>
  <c r="H59" i="1"/>
  <c r="G59" i="1"/>
  <c r="H57" i="1"/>
  <c r="G60" i="1" l="1"/>
  <c r="H60" i="1" s="1"/>
  <c r="H54" i="1"/>
  <c r="H53" i="1"/>
  <c r="G61" i="1" l="1"/>
  <c r="H61" i="1" s="1"/>
</calcChain>
</file>

<file path=xl/sharedStrings.xml><?xml version="1.0" encoding="utf-8"?>
<sst xmlns="http://schemas.openxmlformats.org/spreadsheetml/2006/main" count="87" uniqueCount="83">
  <si>
    <t>&lt;  *_*  &gt;</t>
  </si>
  <si>
    <t>ПК РИК (вер.1.3.150609) тел./факс (495) 347-33-01</t>
  </si>
  <si>
    <t>Сводн.см.расч.</t>
  </si>
  <si>
    <t>ПНР</t>
  </si>
  <si>
    <t>Форма № 1</t>
  </si>
  <si>
    <t>Заказчик</t>
  </si>
  <si>
    <t>«Утвержден»</t>
  </si>
  <si>
    <t>«____»___________ 20___г.</t>
  </si>
  <si>
    <t>Сводный сметный расчет в сумме</t>
  </si>
  <si>
    <t>тыс. руб.</t>
  </si>
  <si>
    <t>В том числе возвратных сумм</t>
  </si>
  <si>
    <t>(ссылка на документ об утверждении)</t>
  </si>
  <si>
    <t>СВОДНЫЙ СМЕТНЫЙ РАСЧЕТ СТОИМОСТИ СТРОИТЕЛЬСТВА</t>
  </si>
  <si>
    <t>Составлен в базовых ценах на 2000 год</t>
  </si>
  <si>
    <t>Номер по порядку</t>
  </si>
  <si>
    <t>Номера сметных расчетов и смет, Обоснование</t>
  </si>
  <si>
    <t>Наименование глав, объектов, работ и затрат</t>
  </si>
  <si>
    <t>Сметная стоимость, тыс.руб.</t>
  </si>
  <si>
    <t>Общая сметная стоимость, тыс.руб.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</si>
  <si>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</si>
  <si>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</si>
  <si>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</si>
  <si>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</si>
  <si>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Глава 1.</t>
  </si>
  <si>
    <t>ПОДГОТОВКА ТЕРРИТОРИИ СТРОИТЕЛЬСТВА</t>
  </si>
  <si>
    <t>РАСЧЕТ на основ.сб.цен на изыск.раб.</t>
  </si>
  <si>
    <t>ЗАТРАТЫ НА ВЫНОС В НАТУРУ ОСЕЙ СООРУЖЕНИЙ</t>
  </si>
  <si>
    <t>РАСЧЕТ</t>
  </si>
  <si>
    <t>ЗАТРАТЫ ПО ОТВОДУ ЗЕМЕЛЬНОГО УЧАСТКА</t>
  </si>
  <si>
    <t>ИТОГО ПО ГЛАВЕ 1:</t>
  </si>
  <si>
    <t>Глава 4.</t>
  </si>
  <si>
    <t>ОБЬЕКТЫ ЭНЕРГЕТИЧЕСКОГО ХОЗЯЙСТВА</t>
  </si>
  <si>
    <t>ИТОГО ПО ГЛАВЕ 4:</t>
  </si>
  <si>
    <t>ИТОГО ПО ГЛАВАМ 1 - 7:</t>
  </si>
  <si>
    <t>Глава 8.</t>
  </si>
  <si>
    <t>ВРЕМЕННЫЕ ЗДАНИЯ И СООРУЖЕНИЯ</t>
  </si>
  <si>
    <t>ГСН 81-05-01-2001</t>
  </si>
  <si>
    <t>СРЕДСТВА НА ВОЗВЕДЕНИЕ, РАЗБОРКУ ВРЕМЕННЫХ ЗДАНИЙ,СООРУЖЕНИЙ</t>
  </si>
  <si>
    <t>ИТОГО ПО ГЛАВЕ 8:</t>
  </si>
  <si>
    <t>ИТОГО ПО ГЛАВАМ 1 - 8:</t>
  </si>
  <si>
    <t>В ТОМ ЧИСЛЕ СТPОИТЕЛЬНО-МОНТАЖНЫХ PАБОТ (k=1)</t>
  </si>
  <si>
    <t>Глава 9.</t>
  </si>
  <si>
    <t>ПРОЧИЕ РАБОТЫ И ЗАТРАТЫ</t>
  </si>
  <si>
    <t>ГСН 81-05-02-2001</t>
  </si>
  <si>
    <t>ВОЗМЕЩЕНИЕ ДОПОЛНИТЕЛЬНЫХ ЗАТРАТ ПРИ ПРОИЗВОДСТВЕ СТРОИТЕЛЬНО-МОНТАЖНЫХ РАБОТ В ЗИМНЕЕ ВРЕМЯ</t>
  </si>
  <si>
    <t>П-мо М.Тр.Р.Ф.,Госстр. Р.Ф.от10.10.91№ 1336-ВК/1-Д</t>
  </si>
  <si>
    <t>СМЕТА,П. ГС.РФ от27.10.03 № НК-6848/10</t>
  </si>
  <si>
    <t>ЗАТРАТЫ НА ПРОВЕДЕНИЕ ПУСКОНАЛАДОЧНЫХ РАБОТ</t>
  </si>
  <si>
    <t>ИТОГО ПО ГЛАВЕ 9:</t>
  </si>
  <si>
    <t>ИТОГО ПО ГЛАВАМ 1 - 9:</t>
  </si>
  <si>
    <t>Глава 10.</t>
  </si>
  <si>
    <t>СОДЕРЖАНИЕ ДИРЕКЦИИ (ТЕХНИЧЕСКИЙ НАДЗОР)</t>
  </si>
  <si>
    <t>Приказ "Комиэнерго"№265 от 05.05.2017</t>
  </si>
  <si>
    <t>ИТОГО ПО ГЛАВЕ 10:</t>
  </si>
  <si>
    <t>Глава 12.</t>
  </si>
  <si>
    <t>ПРОЕКТНЫЕ И ИЗЫСКАТЕЛЬСКИЕ РАБОТЫ</t>
  </si>
  <si>
    <t>СМЕТА</t>
  </si>
  <si>
    <t>ПРОЕКТНЫЕ РАБОТЫ</t>
  </si>
  <si>
    <t>ИЗЫСКАТЕЛЬСКИЕ РАБОТЫ</t>
  </si>
  <si>
    <t>ИТОГО ПО ГЛАВЕ 12:</t>
  </si>
  <si>
    <t>ИТОГО ПО ГЛАВАМ 1 - 12:</t>
  </si>
  <si>
    <t>МДС 81-35.2004</t>
  </si>
  <si>
    <t>РЕЗЕРВ НА НЕПРЕДВИДЕННЫЕ РАБОТЫ И ЗАТРАТЫ (%=3)</t>
  </si>
  <si>
    <t>ВСЕГО ПО СВОДНОМУ СМЕТНОМУ РАСЧЕТУ :</t>
  </si>
  <si>
    <t>Главный инженер проекта</t>
  </si>
  <si>
    <t>(подпись, Ф.И.О.)</t>
  </si>
  <si>
    <t>Начальник</t>
  </si>
  <si>
    <t>Проектного</t>
  </si>
  <si>
    <t>отдела</t>
  </si>
  <si>
    <t>Бычков С.И.</t>
  </si>
  <si>
    <t>(наименование)</t>
  </si>
  <si>
    <t>Составил</t>
  </si>
  <si>
    <t>(должность, подпись, Ф.И.О.)</t>
  </si>
  <si>
    <t>009-55-2-03.31-1883.Строительство 2КТП 10/0,4 кВ, 2КЛ 10 кВ, 4КЛ 0,4 кВ на школу 600 мест в мкр. Сосновая поляна г. Сыктывкр, Республики Коми    (БУ УКС МО ГО Сыктывкар Дог. № 56-00153Ю/19 от 06.02.19; )</t>
  </si>
  <si>
    <t>КЛ 0,4 кВ (времен. 2,5%, зимн. 3,19%)</t>
  </si>
  <si>
    <t>КЛ 10 кВ (времен. 2,5%, зимн. 3,19%)</t>
  </si>
  <si>
    <t>ВЛЗ 10кВ (времен. 2,5%, зимн. 3,19%)</t>
  </si>
  <si>
    <t>2КТП 10 кВ (времен. 2,5%, зимн. 3,52%)</t>
  </si>
  <si>
    <t>ЗАТРАТЫ,СВЯЗАННЫЕ С ПРЕМИРОВАНИЕМ ЗА ВВОД ПОСТРОЕННЫХ ОБЪЕКТОВ   (%= 2.92)</t>
  </si>
  <si>
    <t>СТРОИТЕЛЬНЫЙ КОНТРОЛЬ (%=2.14)</t>
  </si>
  <si>
    <t>CОДЕРЖАНИЕ СЛУЖБЫ ЗАКАЗЧИКА-ЗАСТРОЙЩИКА, ЗА ИСКЛЮЧЕНИЕМ СТРОИТЕЛЬНОГО КОНТРОЛЯ  (%=3.73)</t>
  </si>
  <si>
    <t xml:space="preserve"> без ПИР</t>
  </si>
  <si>
    <t>Приказ ПО "ЮЭС" от 30.09.2019 №382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</si>
</sst>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General;\-General;"/>
    <numFmt numFmtId="165" formatCode="#,##0.000"/>
    <numFmt numFmtId="166" formatCode="#,##0.###;\-#,##0.###;#\ ##"/>
    <numFmt numFmtId="167" formatCode="##0"/>
    <numFmt numFmtId="168" formatCode="0.000"/>
    <numFmt numFmtId="169" formatCode="#,##0.###;\-#,##0.###;#.0\ ##"/>
  </numFmts>
  <fonts count="7" x14ac:knownFonts="1">
    <font>
      <sz val="8"/>
      <name val="Verdana"/>
      <family val="2"/>
      <charset val="204"/>
    </font>
    <font>
      <sz val="8"/>
      <name val="Verdana"/>
      <family val="2"/>
      <charset val="204"/>
    </font>
    <font>
      <sz val="8"/>
      <color indexed="8"/>
      <name val="Verdana"/>
      <family val="2"/>
      <charset val="204"/>
    </font>
    <font>
      <b/>
      <sz val="8"/>
      <name val="Verdana"/>
      <family val="2"/>
      <charset val="204"/>
    </font>
    <font>
      <b/>
      <sz val="16"/>
      <color rgb="FFFF0000"/>
      <name val="Verdana"/>
      <family val="2"/>
      <charset val="204"/>
    </font>
    <font>
      <i/>
      <sz val="8"/>
      <name val="Verdana"/>
      <family val="2"/>
      <charset val="204"/>
    </font>
    <font>
      <sz val="8"/>
      <color theme="0" tint="-0.14999847407452621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/>
      <protection locked="0"/>
    </xf>
  </cellStyleXfs>
  <cellXfs count="63">
    <xf numFmtId="0" fontId="0" fillId="0" borderId="0" xfId="0">
      <alignment vertical="top"/>
      <protection locked="0"/>
    </xf>
    <xf numFmtId="49" fontId="2" fillId="0" borderId="0" xfId="0" applyNumberFormat="1" applyFont="1" applyAlignment="1">
      <alignment horizontal="left" vertical="top"/>
      <protection locked="0"/>
    </xf>
    <xf numFmtId="164" fontId="0" fillId="0" borderId="0" xfId="0" applyNumberFormat="1" applyFont="1" applyAlignment="1">
      <alignment horizontal="right" vertical="top" wrapText="1"/>
      <protection locked="0"/>
    </xf>
    <xf numFmtId="49" fontId="2" fillId="0" borderId="0" xfId="0" applyNumberFormat="1" applyFont="1" applyAlignment="1">
      <alignment horizontal="right" vertical="top"/>
      <protection locked="0"/>
    </xf>
    <xf numFmtId="0" fontId="0" fillId="0" borderId="0" xfId="0" applyFill="1" applyBorder="1" applyAlignment="1" applyProtection="1"/>
    <xf numFmtId="49" fontId="0" fillId="0" borderId="0" xfId="0" applyNumberFormat="1" applyFont="1" applyAlignment="1">
      <alignment horizontal="left" vertical="top"/>
      <protection locked="0"/>
    </xf>
    <xf numFmtId="49" fontId="0" fillId="0" borderId="1" xfId="0" applyNumberFormat="1" applyFont="1" applyBorder="1" applyAlignment="1">
      <alignment vertical="top"/>
      <protection locked="0"/>
    </xf>
    <xf numFmtId="164" fontId="1" fillId="0" borderId="0" xfId="0" applyNumberFormat="1" applyFont="1" applyAlignment="1">
      <alignment horizontal="right" vertical="top" wrapText="1"/>
      <protection locked="0"/>
    </xf>
    <xf numFmtId="0" fontId="0" fillId="0" borderId="0" xfId="0" applyBorder="1" applyAlignment="1" applyProtection="1"/>
    <xf numFmtId="164" fontId="0" fillId="0" borderId="0" xfId="0" applyNumberFormat="1" applyFont="1" applyAlignment="1">
      <alignment horizontal="right" wrapText="1"/>
      <protection locked="0"/>
    </xf>
    <xf numFmtId="164" fontId="0" fillId="0" borderId="2" xfId="0" applyNumberFormat="1" applyFont="1" applyBorder="1" applyAlignment="1">
      <alignment horizontal="right" vertical="top" wrapText="1"/>
      <protection locked="0"/>
    </xf>
    <xf numFmtId="49" fontId="0" fillId="0" borderId="0" xfId="0" applyNumberFormat="1" applyFont="1" applyAlignment="1">
      <alignment vertical="top"/>
      <protection locked="0"/>
    </xf>
    <xf numFmtId="164" fontId="1" fillId="0" borderId="0" xfId="0" applyNumberFormat="1" applyFont="1" applyBorder="1" applyAlignment="1">
      <alignment horizontal="right" vertical="top"/>
      <protection locked="0"/>
    </xf>
    <xf numFmtId="164" fontId="3" fillId="0" borderId="1" xfId="0" applyNumberFormat="1" applyFont="1" applyBorder="1" applyAlignment="1">
      <alignment horizontal="right" vertical="top"/>
      <protection locked="0"/>
    </xf>
    <xf numFmtId="165" fontId="3" fillId="0" borderId="1" xfId="0" applyNumberFormat="1" applyFont="1" applyBorder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/>
      <protection locked="0"/>
    </xf>
    <xf numFmtId="166" fontId="3" fillId="0" borderId="1" xfId="0" applyNumberFormat="1" applyFont="1" applyBorder="1" applyAlignment="1">
      <alignment vertical="top"/>
      <protection locked="0"/>
    </xf>
    <xf numFmtId="164" fontId="0" fillId="0" borderId="0" xfId="0" applyNumberFormat="1" applyFont="1" applyBorder="1" applyAlignment="1">
      <alignment horizontal="right" vertical="top" wrapText="1"/>
      <protection locked="0"/>
    </xf>
    <xf numFmtId="164" fontId="4" fillId="0" borderId="0" xfId="0" applyNumberFormat="1" applyFont="1" applyAlignment="1">
      <alignment vertical="top" wrapText="1"/>
      <protection locked="0"/>
    </xf>
    <xf numFmtId="49" fontId="0" fillId="0" borderId="8" xfId="0" applyNumberFormat="1" applyFont="1" applyBorder="1" applyAlignment="1">
      <alignment horizontal="center" vertical="center" wrapText="1"/>
      <protection locked="0"/>
    </xf>
    <xf numFmtId="167" fontId="0" fillId="0" borderId="9" xfId="0" applyNumberFormat="1" applyFont="1" applyBorder="1" applyAlignment="1">
      <alignment horizontal="center" vertical="top" wrapText="1"/>
      <protection locked="0"/>
    </xf>
    <xf numFmtId="167" fontId="0" fillId="0" borderId="0" xfId="0" applyNumberFormat="1" applyFont="1" applyBorder="1" applyAlignment="1">
      <alignment horizontal="center" vertical="top" wrapText="1"/>
      <protection locked="0"/>
    </xf>
    <xf numFmtId="0" fontId="3" fillId="0" borderId="0" xfId="0" applyFont="1" applyAlignment="1" applyProtection="1">
      <alignment vertical="center" wrapText="1"/>
    </xf>
    <xf numFmtId="168" fontId="3" fillId="0" borderId="0" xfId="0" applyNumberFormat="1" applyFont="1" applyAlignment="1" applyProtection="1">
      <alignment horizontal="right" vertical="center" wrapText="1"/>
    </xf>
    <xf numFmtId="168" fontId="3" fillId="0" borderId="0" xfId="0" applyNumberFormat="1" applyFont="1" applyAlignment="1">
      <alignment horizontal="right" vertical="top"/>
      <protection locked="0"/>
    </xf>
    <xf numFmtId="168" fontId="1" fillId="0" borderId="0" xfId="0" applyNumberFormat="1" applyFont="1" applyAlignment="1">
      <alignment horizontal="right" vertical="top"/>
      <protection locked="0"/>
    </xf>
    <xf numFmtId="49" fontId="3" fillId="0" borderId="0" xfId="0" applyNumberFormat="1" applyFont="1" applyAlignment="1">
      <alignment horizontal="left" vertical="top" wrapText="1"/>
      <protection locked="0"/>
    </xf>
    <xf numFmtId="0" fontId="1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168" fontId="1" fillId="0" borderId="0" xfId="0" applyNumberFormat="1" applyFont="1" applyAlignment="1" applyProtection="1">
      <alignment horizontal="right" vertical="center" wrapText="1"/>
    </xf>
    <xf numFmtId="168" fontId="0" fillId="0" borderId="0" xfId="0" applyNumberFormat="1" applyFont="1" applyAlignment="1">
      <alignment horizontal="right" vertical="top" wrapText="1"/>
      <protection locked="0"/>
    </xf>
    <xf numFmtId="0" fontId="0" fillId="0" borderId="0" xfId="0" applyAlignment="1" applyProtection="1"/>
    <xf numFmtId="2" fontId="0" fillId="0" borderId="0" xfId="0" applyNumberFormat="1" applyAlignment="1" applyProtection="1"/>
    <xf numFmtId="169" fontId="3" fillId="0" borderId="0" xfId="0" applyNumberFormat="1" applyFont="1" applyAlignment="1">
      <alignment horizontal="right" vertical="top"/>
      <protection locked="0"/>
    </xf>
    <xf numFmtId="166" fontId="3" fillId="0" borderId="0" xfId="0" applyNumberFormat="1" applyFont="1" applyAlignment="1">
      <alignment horizontal="right" vertical="top"/>
      <protection locked="0"/>
    </xf>
    <xf numFmtId="0" fontId="3" fillId="0" borderId="0" xfId="0" applyNumberFormat="1" applyFont="1" applyAlignment="1">
      <alignment horizontal="left" vertical="top" wrapText="1"/>
      <protection locked="0"/>
    </xf>
    <xf numFmtId="0" fontId="3" fillId="0" borderId="0" xfId="0" applyFont="1" applyAlignment="1" applyProtection="1">
      <alignment horizontal="right" vertical="center" wrapText="1"/>
    </xf>
    <xf numFmtId="168" fontId="3" fillId="0" borderId="0" xfId="0" applyNumberFormat="1" applyFont="1" applyAlignment="1" applyProtection="1">
      <alignment horizontal="right" vertical="top" wrapText="1"/>
    </xf>
    <xf numFmtId="164" fontId="1" fillId="0" borderId="0" xfId="0" applyNumberFormat="1" applyFont="1" applyAlignment="1">
      <alignment horizontal="right" wrapText="1"/>
      <protection locked="0"/>
    </xf>
    <xf numFmtId="164" fontId="0" fillId="0" borderId="10" xfId="0" applyNumberFormat="1" applyFont="1" applyBorder="1" applyAlignment="1">
      <alignment horizontal="right" vertical="top" wrapText="1"/>
      <protection locked="0"/>
    </xf>
    <xf numFmtId="49" fontId="1" fillId="0" borderId="0" xfId="0" applyNumberFormat="1" applyFont="1" applyAlignment="1">
      <alignment horizontal="right" vertical="top"/>
      <protection locked="0"/>
    </xf>
    <xf numFmtId="49" fontId="5" fillId="0" borderId="2" xfId="0" applyNumberFormat="1" applyFont="1" applyBorder="1" applyAlignment="1">
      <alignment horizontal="center" vertical="top" wrapText="1"/>
      <protection locked="0"/>
    </xf>
    <xf numFmtId="164" fontId="6" fillId="0" borderId="0" xfId="0" applyNumberFormat="1" applyFont="1" applyAlignment="1">
      <alignment horizontal="right" vertical="top" wrapText="1"/>
      <protection locked="0"/>
    </xf>
    <xf numFmtId="49" fontId="1" fillId="0" borderId="1" xfId="0" applyNumberFormat="1" applyFont="1" applyBorder="1" applyAlignment="1">
      <alignment horizontal="left" vertical="top" wrapText="1"/>
      <protection locked="0"/>
    </xf>
    <xf numFmtId="0" fontId="0" fillId="0" borderId="1" xfId="0" applyNumberFormat="1" applyFont="1" applyBorder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right" vertical="top"/>
      <protection locked="0"/>
    </xf>
    <xf numFmtId="164" fontId="0" fillId="0" borderId="1" xfId="0" applyNumberFormat="1" applyBorder="1" applyAlignment="1">
      <alignment horizontal="center" vertical="top" wrapText="1"/>
      <protection locked="0"/>
    </xf>
    <xf numFmtId="164" fontId="0" fillId="0" borderId="1" xfId="0" applyNumberFormat="1" applyFont="1" applyBorder="1" applyAlignment="1">
      <alignment horizontal="center" vertical="top" wrapText="1"/>
      <protection locked="0"/>
    </xf>
    <xf numFmtId="164" fontId="0" fillId="0" borderId="2" xfId="0" applyNumberFormat="1" applyFont="1" applyBorder="1" applyAlignment="1">
      <alignment horizontal="center" vertical="top" wrapText="1"/>
      <protection locked="0"/>
    </xf>
    <xf numFmtId="164" fontId="0" fillId="0" borderId="0" xfId="0" applyNumberFormat="1" applyFont="1" applyAlignment="1">
      <alignment horizontal="left" vertical="top" wrapText="1"/>
      <protection locked="0"/>
    </xf>
    <xf numFmtId="49" fontId="3" fillId="0" borderId="0" xfId="0" applyNumberFormat="1" applyFont="1" applyAlignment="1">
      <alignment horizontal="center" vertical="top"/>
      <protection locked="0"/>
    </xf>
    <xf numFmtId="49" fontId="1" fillId="0" borderId="0" xfId="0" applyNumberFormat="1" applyFont="1" applyAlignment="1">
      <alignment horizontal="left" vertical="top"/>
      <protection locked="0"/>
    </xf>
    <xf numFmtId="49" fontId="0" fillId="0" borderId="0" xfId="0" applyNumberFormat="1" applyFont="1" applyAlignment="1">
      <alignment horizontal="left" vertical="top"/>
      <protection locked="0"/>
    </xf>
    <xf numFmtId="49" fontId="0" fillId="0" borderId="3" xfId="0" applyNumberFormat="1" applyFont="1" applyBorder="1" applyAlignment="1">
      <alignment horizontal="center" vertical="center" wrapText="1"/>
      <protection locked="0"/>
    </xf>
    <xf numFmtId="49" fontId="0" fillId="0" borderId="7" xfId="0" applyNumberFormat="1" applyFont="1" applyBorder="1" applyAlignment="1">
      <alignment horizontal="center" vertical="center" wrapText="1"/>
      <protection locked="0"/>
    </xf>
    <xf numFmtId="49" fontId="0" fillId="0" borderId="4" xfId="0" applyNumberFormat="1" applyFont="1" applyBorder="1" applyAlignment="1">
      <alignment horizontal="center" vertical="center" wrapText="1"/>
      <protection locked="0"/>
    </xf>
    <xf numFmtId="49" fontId="0" fillId="0" borderId="5" xfId="0" applyNumberFormat="1" applyFont="1" applyBorder="1" applyAlignment="1">
      <alignment horizontal="center" vertical="center" wrapText="1"/>
      <protection locked="0"/>
    </xf>
    <xf numFmtId="49" fontId="0" fillId="0" borderId="6" xfId="0" applyNumberFormat="1" applyFont="1" applyBorder="1" applyAlignment="1">
      <alignment horizontal="center" vertical="center" wrapText="1"/>
      <protection locked="0"/>
    </xf>
    <xf numFmtId="49" fontId="0" fillId="0" borderId="0" xfId="0" applyNumberFormat="1" applyFont="1" applyAlignment="1">
      <alignment horizontal="right" vertical="top"/>
      <protection locked="0"/>
    </xf>
    <xf numFmtId="0" fontId="0" fillId="0" borderId="0" xfId="0" applyNumberFormat="1" applyFont="1" applyAlignment="1">
      <alignment horizontal="left" vertical="top"/>
      <protection locked="0"/>
    </xf>
    <xf numFmtId="49" fontId="5" fillId="0" borderId="2" xfId="0" applyNumberFormat="1" applyFont="1" applyBorder="1" applyAlignment="1">
      <alignment horizontal="center" vertical="top"/>
      <protection locked="0"/>
    </xf>
    <xf numFmtId="49" fontId="0" fillId="0" borderId="0" xfId="0" applyNumberFormat="1" applyFont="1" applyAlignment="1">
      <alignment horizontal="righ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Z100"/>
  <sheetViews>
    <sheetView showZeros="0" tabSelected="1" view="pageBreakPreview" zoomScale="115" zoomScaleNormal="100" zoomScaleSheetLayoutView="115" workbookViewId="0">
      <selection activeCell="H62" sqref="H62"/>
    </sheetView>
  </sheetViews>
  <sheetFormatPr defaultRowHeight="10.5" x14ac:dyDescent="0.15"/>
  <cols>
    <col min="1" max="1" width="6" style="2" customWidth="1"/>
    <col min="2" max="2" width="22.140625" style="2" customWidth="1"/>
    <col min="3" max="3" width="65.28515625" style="2" customWidth="1"/>
    <col min="4" max="8" width="10.85546875" style="2" customWidth="1"/>
    <col min="9" max="10" width="9.140625" style="2"/>
    <col min="11" max="11" width="17.5703125" style="2" customWidth="1"/>
    <col min="12" max="12" width="11.85546875" style="2" bestFit="1" customWidth="1"/>
    <col min="13" max="13" width="9.5703125" style="2" bestFit="1" customWidth="1"/>
    <col min="14" max="14" width="11.7109375" style="2" bestFit="1" customWidth="1"/>
    <col min="15" max="15" width="9.5703125" style="2" bestFit="1" customWidth="1"/>
    <col min="16" max="16" width="11.7109375" style="2" bestFit="1" customWidth="1"/>
    <col min="17" max="17" width="9.140625" style="2"/>
    <col min="18" max="18" width="18.7109375" style="2" customWidth="1"/>
    <col min="19" max="26" width="9.140625" style="2"/>
    <col min="27" max="27" width="13.140625" style="2" customWidth="1"/>
    <col min="28" max="35" width="9.140625" style="2"/>
    <col min="36" max="36" width="16.85546875" style="2" customWidth="1"/>
    <col min="37" max="44" width="9.140625" style="2"/>
    <col min="45" max="45" width="15.28515625" style="2" customWidth="1"/>
    <col min="46" max="16384" width="9.140625" style="2"/>
  </cols>
  <sheetData>
    <row r="1" spans="1:52" x14ac:dyDescent="0.15">
      <c r="A1" s="1" t="s">
        <v>0</v>
      </c>
      <c r="C1" s="1" t="s">
        <v>1</v>
      </c>
      <c r="H1" s="3" t="s">
        <v>2</v>
      </c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</row>
    <row r="2" spans="1:52" ht="2.25" customHeight="1" x14ac:dyDescent="0.15"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</row>
    <row r="3" spans="1:52" ht="10.5" customHeight="1" x14ac:dyDescent="0.15">
      <c r="A3" s="46" t="s">
        <v>4</v>
      </c>
      <c r="B3" s="46"/>
      <c r="C3" s="46"/>
      <c r="D3" s="46"/>
      <c r="E3" s="46"/>
      <c r="F3" s="46"/>
      <c r="G3" s="46"/>
      <c r="H3" s="46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1:52" ht="15" customHeight="1" x14ac:dyDescent="0.15">
      <c r="A4" s="5" t="s">
        <v>5</v>
      </c>
      <c r="B4" s="6"/>
      <c r="C4" s="6"/>
      <c r="D4" s="6"/>
      <c r="E4" s="6"/>
      <c r="F4" s="6"/>
      <c r="G4" s="6"/>
      <c r="H4" s="6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ht="3" customHeight="1" x14ac:dyDescent="0.15">
      <c r="B5" s="10"/>
      <c r="C5" s="10"/>
      <c r="D5" s="10"/>
      <c r="E5" s="10"/>
      <c r="F5" s="10"/>
      <c r="G5" s="10"/>
      <c r="H5" s="10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6" spans="1:52" ht="0.75" customHeight="1" x14ac:dyDescent="0.15"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</row>
    <row r="7" spans="1:52" x14ac:dyDescent="0.15">
      <c r="A7" s="5" t="s">
        <v>6</v>
      </c>
      <c r="B7" s="11"/>
      <c r="C7" s="11" t="s">
        <v>7</v>
      </c>
      <c r="D7" s="11"/>
      <c r="E7" s="11"/>
      <c r="F7" s="11"/>
      <c r="G7" s="11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</row>
    <row r="8" spans="1:52" x14ac:dyDescent="0.15">
      <c r="A8" s="11" t="s">
        <v>8</v>
      </c>
      <c r="B8" s="11"/>
      <c r="C8" s="12"/>
      <c r="D8" s="13"/>
      <c r="E8" s="13"/>
      <c r="F8" s="14">
        <v>1308.92</v>
      </c>
      <c r="G8" s="15" t="s">
        <v>9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</row>
    <row r="9" spans="1:52" x14ac:dyDescent="0.15">
      <c r="A9" s="11" t="s">
        <v>10</v>
      </c>
      <c r="B9" s="11"/>
      <c r="C9" s="16"/>
      <c r="D9" s="16"/>
      <c r="E9" s="16"/>
      <c r="F9" s="16"/>
      <c r="G9" s="15" t="s">
        <v>9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</row>
    <row r="10" spans="1:52" ht="11.25" hidden="1" customHeight="1" x14ac:dyDescent="0.15">
      <c r="C10" s="10"/>
      <c r="D10" s="10"/>
      <c r="E10" s="10"/>
      <c r="F10" s="10"/>
      <c r="K10" s="17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</row>
    <row r="11" spans="1:52" ht="12" customHeight="1" x14ac:dyDescent="0.15">
      <c r="A11" s="47" t="s">
        <v>82</v>
      </c>
      <c r="B11" s="48"/>
      <c r="C11" s="48"/>
      <c r="D11" s="48"/>
      <c r="E11" s="48"/>
      <c r="F11" s="48"/>
      <c r="G11" s="48"/>
      <c r="H11" s="48"/>
      <c r="K11" s="17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</row>
    <row r="12" spans="1:52" ht="10.5" customHeight="1" x14ac:dyDescent="0.15">
      <c r="A12" s="49" t="s">
        <v>11</v>
      </c>
      <c r="B12" s="49"/>
      <c r="C12" s="49"/>
      <c r="D12" s="49"/>
      <c r="E12" s="49"/>
      <c r="F12" s="49"/>
      <c r="G12" s="49"/>
      <c r="H12" s="49"/>
      <c r="K12" s="8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</row>
    <row r="13" spans="1:52" ht="10.5" customHeight="1" x14ac:dyDescent="0.15">
      <c r="A13" s="50" t="s">
        <v>7</v>
      </c>
      <c r="B13" s="50"/>
      <c r="C13" s="50"/>
      <c r="D13" s="50"/>
      <c r="E13" s="50"/>
      <c r="F13" s="50"/>
      <c r="G13" s="50"/>
      <c r="H13" s="50"/>
      <c r="K13" s="8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</row>
    <row r="14" spans="1:52" ht="10.5" customHeight="1" x14ac:dyDescent="0.15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</row>
    <row r="15" spans="1:52" ht="10.5" customHeight="1" x14ac:dyDescent="0.15">
      <c r="A15" s="51" t="s">
        <v>12</v>
      </c>
      <c r="B15" s="51"/>
      <c r="C15" s="51"/>
      <c r="D15" s="51"/>
      <c r="E15" s="51"/>
      <c r="F15" s="51"/>
      <c r="G15" s="51"/>
      <c r="H15" s="51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</row>
    <row r="16" spans="1:52" ht="27.75" customHeight="1" x14ac:dyDescent="0.15">
      <c r="A16" s="44" t="s">
        <v>73</v>
      </c>
      <c r="B16" s="45"/>
      <c r="C16" s="45"/>
      <c r="D16" s="45"/>
      <c r="E16" s="45"/>
      <c r="F16" s="45"/>
      <c r="G16" s="45"/>
      <c r="H16" s="45"/>
      <c r="J16" s="18"/>
      <c r="K16" s="18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</row>
    <row r="17" spans="1:52" x14ac:dyDescent="0.15">
      <c r="A17" s="10"/>
      <c r="B17" s="10"/>
      <c r="C17" s="10"/>
      <c r="D17" s="10"/>
      <c r="E17" s="10"/>
      <c r="F17" s="10"/>
      <c r="G17" s="10"/>
      <c r="H17" s="10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</row>
    <row r="18" spans="1:52" x14ac:dyDescent="0.15">
      <c r="A18" s="52" t="s">
        <v>13</v>
      </c>
      <c r="B18" s="53"/>
      <c r="C18" s="53"/>
      <c r="D18" s="53"/>
      <c r="E18" s="53"/>
      <c r="F18" s="53"/>
      <c r="G18" s="53"/>
      <c r="H18" s="53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</row>
    <row r="19" spans="1:52" ht="4.9000000000000004" customHeight="1" x14ac:dyDescent="0.15"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</row>
    <row r="20" spans="1:52" ht="5.0999999999999996" customHeight="1" x14ac:dyDescent="0.15"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</row>
    <row r="21" spans="1:52" ht="11.1" customHeight="1" x14ac:dyDescent="0.15">
      <c r="A21" s="54" t="s">
        <v>14</v>
      </c>
      <c r="B21" s="54" t="s">
        <v>15</v>
      </c>
      <c r="C21" s="54" t="s">
        <v>16</v>
      </c>
      <c r="D21" s="56" t="s">
        <v>17</v>
      </c>
      <c r="E21" s="57"/>
      <c r="F21" s="57"/>
      <c r="G21" s="58"/>
      <c r="H21" s="54" t="s">
        <v>18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</row>
    <row r="22" spans="1:52" ht="54.95" customHeight="1" thickBot="1" x14ac:dyDescent="0.2">
      <c r="A22" s="55"/>
      <c r="B22" s="55"/>
      <c r="C22" s="55"/>
      <c r="D22" s="19" t="s">
        <v>19</v>
      </c>
      <c r="E22" s="19" t="s">
        <v>20</v>
      </c>
      <c r="F22" s="19" t="s">
        <v>21</v>
      </c>
      <c r="G22" s="19" t="s">
        <v>22</v>
      </c>
      <c r="H22" s="55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</row>
    <row r="23" spans="1:52" ht="11.25" thickTop="1" x14ac:dyDescent="0.15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</row>
    <row r="24" spans="1:52" x14ac:dyDescent="0.15">
      <c r="A24" s="21"/>
      <c r="B24" s="21"/>
      <c r="C24" s="21"/>
      <c r="D24" s="21"/>
      <c r="E24" s="21"/>
      <c r="F24" s="21"/>
      <c r="G24" s="21"/>
      <c r="H24" s="21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</row>
    <row r="25" spans="1:52" ht="10.5" hidden="1" customHeight="1" x14ac:dyDescent="0.15">
      <c r="A25" s="21"/>
      <c r="B25" s="22" t="s">
        <v>23</v>
      </c>
      <c r="C25" s="22" t="s">
        <v>24</v>
      </c>
      <c r="D25" s="23"/>
      <c r="E25" s="23"/>
      <c r="F25" s="23"/>
      <c r="G25" s="23"/>
      <c r="H25" s="23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</row>
    <row r="26" spans="1:52" ht="25.5" hidden="1" customHeight="1" x14ac:dyDescent="0.15">
      <c r="A26" s="21"/>
      <c r="B26" s="22" t="s">
        <v>25</v>
      </c>
      <c r="C26" s="22" t="s">
        <v>26</v>
      </c>
      <c r="D26" s="24"/>
      <c r="E26" s="24"/>
      <c r="F26" s="24"/>
      <c r="G26" s="25">
        <v>0</v>
      </c>
      <c r="H26" s="24">
        <v>0</v>
      </c>
      <c r="I26" s="2">
        <v>3.91</v>
      </c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</row>
    <row r="27" spans="1:52" ht="10.5" hidden="1" customHeight="1" x14ac:dyDescent="0.15">
      <c r="A27" s="21"/>
      <c r="B27" s="22" t="s">
        <v>27</v>
      </c>
      <c r="C27" s="22" t="s">
        <v>28</v>
      </c>
      <c r="D27" s="24"/>
      <c r="E27" s="24"/>
      <c r="F27" s="24"/>
      <c r="G27" s="25">
        <v>0</v>
      </c>
      <c r="H27" s="24">
        <v>0</v>
      </c>
      <c r="I27" s="2">
        <v>3.83</v>
      </c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</row>
    <row r="28" spans="1:52" ht="10.5" hidden="1" customHeight="1" x14ac:dyDescent="0.15">
      <c r="A28" s="21"/>
      <c r="B28" s="22"/>
      <c r="C28" s="22" t="s">
        <v>29</v>
      </c>
      <c r="D28" s="24"/>
      <c r="E28" s="24"/>
      <c r="F28" s="24"/>
      <c r="G28" s="24">
        <v>0</v>
      </c>
      <c r="H28" s="24">
        <v>0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</row>
    <row r="29" spans="1:52" ht="10.5" hidden="1" customHeight="1" x14ac:dyDescent="0.15">
      <c r="D29" s="24"/>
      <c r="E29" s="24"/>
      <c r="F29" s="24"/>
      <c r="G29" s="24"/>
      <c r="H29" s="2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</row>
    <row r="30" spans="1:52" x14ac:dyDescent="0.15">
      <c r="B30" s="26" t="s">
        <v>30</v>
      </c>
      <c r="C30" s="26" t="s">
        <v>31</v>
      </c>
      <c r="D30" s="24"/>
      <c r="E30" s="24"/>
      <c r="F30" s="24"/>
      <c r="G30" s="24"/>
      <c r="H30" s="2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</row>
    <row r="31" spans="1:52" x14ac:dyDescent="0.15">
      <c r="A31" s="27">
        <v>1</v>
      </c>
      <c r="B31" s="28">
        <v>1</v>
      </c>
      <c r="C31" s="29" t="s">
        <v>74</v>
      </c>
      <c r="D31" s="30">
        <v>111.28700000000001</v>
      </c>
      <c r="E31" s="30">
        <v>186.55799999999999</v>
      </c>
      <c r="F31" s="30">
        <v>0</v>
      </c>
      <c r="G31" s="30">
        <v>0</v>
      </c>
      <c r="H31" s="24">
        <v>297.84500000000003</v>
      </c>
      <c r="I31" s="2">
        <v>2.5</v>
      </c>
      <c r="J31" s="2">
        <v>3.19</v>
      </c>
      <c r="K31" s="31">
        <v>2.782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</row>
    <row r="32" spans="1:52" x14ac:dyDescent="0.15">
      <c r="A32" s="27">
        <v>2</v>
      </c>
      <c r="B32" s="28">
        <v>2</v>
      </c>
      <c r="C32" s="29" t="s">
        <v>75</v>
      </c>
      <c r="D32" s="30">
        <v>8.0410000000000004</v>
      </c>
      <c r="E32" s="30">
        <v>30.908000000000001</v>
      </c>
      <c r="F32" s="30">
        <v>0</v>
      </c>
      <c r="G32" s="30">
        <v>0</v>
      </c>
      <c r="H32" s="24">
        <v>38.948999999999998</v>
      </c>
      <c r="I32" s="2">
        <v>2.5</v>
      </c>
      <c r="J32" s="2">
        <v>3.19</v>
      </c>
      <c r="K32" s="31">
        <v>0.20100000000000001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</row>
    <row r="33" spans="1:52" x14ac:dyDescent="0.15">
      <c r="A33" s="27">
        <v>3</v>
      </c>
      <c r="B33" s="28">
        <v>3</v>
      </c>
      <c r="C33" s="29" t="s">
        <v>76</v>
      </c>
      <c r="D33" s="30">
        <v>9.84</v>
      </c>
      <c r="E33" s="30">
        <v>0.33600000000000002</v>
      </c>
      <c r="F33" s="30">
        <v>13.974</v>
      </c>
      <c r="G33" s="30">
        <v>0</v>
      </c>
      <c r="H33" s="24">
        <v>24.15</v>
      </c>
      <c r="I33" s="2">
        <v>2.5</v>
      </c>
      <c r="J33" s="2">
        <v>3.19</v>
      </c>
      <c r="K33" s="31">
        <v>0.246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</row>
    <row r="34" spans="1:52" x14ac:dyDescent="0.15">
      <c r="A34" s="27">
        <v>4</v>
      </c>
      <c r="B34" s="28">
        <v>4</v>
      </c>
      <c r="C34" s="29" t="s">
        <v>77</v>
      </c>
      <c r="D34" s="30">
        <v>26.963000000000001</v>
      </c>
      <c r="E34" s="30">
        <v>9.8119999999999994</v>
      </c>
      <c r="F34" s="30">
        <v>768.30200000000002</v>
      </c>
      <c r="G34" s="30">
        <v>0</v>
      </c>
      <c r="H34" s="24">
        <v>805.077</v>
      </c>
      <c r="I34" s="2">
        <v>2.5</v>
      </c>
      <c r="J34" s="2">
        <v>3.52</v>
      </c>
      <c r="K34" s="31">
        <v>0.67400000000000004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</row>
    <row r="35" spans="1:52" x14ac:dyDescent="0.15">
      <c r="B35" s="26"/>
      <c r="C35" s="26" t="s">
        <v>32</v>
      </c>
      <c r="D35" s="24">
        <v>156.131</v>
      </c>
      <c r="E35" s="24">
        <v>227.614</v>
      </c>
      <c r="F35" s="24">
        <v>782.27599999999995</v>
      </c>
      <c r="G35" s="24">
        <v>0</v>
      </c>
      <c r="H35" s="24">
        <v>1166.021</v>
      </c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</row>
    <row r="36" spans="1:52" x14ac:dyDescent="0.15">
      <c r="B36" s="26"/>
      <c r="C36" s="26" t="s">
        <v>33</v>
      </c>
      <c r="D36" s="24">
        <v>156.131</v>
      </c>
      <c r="E36" s="24">
        <v>227.614</v>
      </c>
      <c r="F36" s="24">
        <v>782.27599999999995</v>
      </c>
      <c r="G36" s="24">
        <v>0</v>
      </c>
      <c r="H36" s="24">
        <v>1166.021</v>
      </c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</row>
    <row r="37" spans="1:52" x14ac:dyDescent="0.15">
      <c r="D37" s="31"/>
      <c r="E37" s="31"/>
      <c r="F37" s="31"/>
      <c r="G37" s="31"/>
      <c r="H37" s="31"/>
      <c r="K37" s="32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</row>
    <row r="38" spans="1:52" x14ac:dyDescent="0.15">
      <c r="B38" s="26" t="s">
        <v>34</v>
      </c>
      <c r="C38" s="26" t="s">
        <v>35</v>
      </c>
      <c r="D38" s="31"/>
      <c r="E38" s="31"/>
      <c r="F38" s="31"/>
      <c r="G38" s="31"/>
      <c r="H38" s="31"/>
      <c r="K38" s="32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</row>
    <row r="39" spans="1:52" ht="21" x14ac:dyDescent="0.15">
      <c r="B39" s="26" t="s">
        <v>36</v>
      </c>
      <c r="C39" s="26" t="s">
        <v>37</v>
      </c>
      <c r="D39" s="24">
        <v>3.903</v>
      </c>
      <c r="E39" s="24">
        <v>5.69</v>
      </c>
      <c r="F39" s="24"/>
      <c r="G39" s="24"/>
      <c r="H39" s="24">
        <v>9.593</v>
      </c>
      <c r="K39" s="33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</row>
    <row r="40" spans="1:52" x14ac:dyDescent="0.15">
      <c r="B40" s="26"/>
      <c r="C40" s="26" t="s">
        <v>38</v>
      </c>
      <c r="D40" s="24">
        <v>3.903</v>
      </c>
      <c r="E40" s="24">
        <v>5.69</v>
      </c>
      <c r="F40" s="24"/>
      <c r="G40" s="24"/>
      <c r="H40" s="24">
        <v>9.593</v>
      </c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</row>
    <row r="41" spans="1:52" x14ac:dyDescent="0.15">
      <c r="B41" s="26"/>
      <c r="C41" s="26" t="s">
        <v>39</v>
      </c>
      <c r="D41" s="24">
        <v>160.03399999999999</v>
      </c>
      <c r="E41" s="24">
        <v>233.304</v>
      </c>
      <c r="F41" s="24">
        <v>782.27599999999995</v>
      </c>
      <c r="G41" s="24">
        <v>0</v>
      </c>
      <c r="H41" s="24">
        <v>1175.614</v>
      </c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</row>
    <row r="42" spans="1:52" x14ac:dyDescent="0.15">
      <c r="B42" s="26"/>
      <c r="C42" s="26" t="s">
        <v>40</v>
      </c>
      <c r="D42" s="24">
        <v>160.03399999999999</v>
      </c>
      <c r="E42" s="24">
        <v>233.304</v>
      </c>
      <c r="F42" s="24"/>
      <c r="G42" s="24"/>
      <c r="H42" s="24">
        <v>393.33800000000002</v>
      </c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</row>
    <row r="43" spans="1:52" x14ac:dyDescent="0.15">
      <c r="D43" s="24"/>
      <c r="E43" s="24"/>
      <c r="F43" s="31"/>
      <c r="G43" s="31"/>
      <c r="H43" s="24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</row>
    <row r="44" spans="1:52" x14ac:dyDescent="0.15">
      <c r="B44" s="26" t="s">
        <v>41</v>
      </c>
      <c r="C44" s="26" t="s">
        <v>42</v>
      </c>
      <c r="D44" s="24"/>
      <c r="E44" s="24"/>
      <c r="F44" s="31"/>
      <c r="G44" s="31"/>
      <c r="H44" s="2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</row>
    <row r="45" spans="1:52" ht="21" x14ac:dyDescent="0.15">
      <c r="B45" s="26" t="s">
        <v>43</v>
      </c>
      <c r="C45" s="26" t="s">
        <v>44</v>
      </c>
      <c r="D45" s="34">
        <v>5.1970000000000001</v>
      </c>
      <c r="E45" s="34">
        <v>7.476</v>
      </c>
      <c r="F45" s="35"/>
      <c r="G45" s="35"/>
      <c r="H45" s="35">
        <v>12.673</v>
      </c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</row>
    <row r="46" spans="1:52" ht="42" x14ac:dyDescent="0.15">
      <c r="B46" s="26" t="s">
        <v>45</v>
      </c>
      <c r="C46" s="36" t="s">
        <v>78</v>
      </c>
      <c r="D46" s="35"/>
      <c r="E46" s="35"/>
      <c r="F46" s="35"/>
      <c r="G46" s="35">
        <v>11.856</v>
      </c>
      <c r="H46" s="35">
        <v>11.856</v>
      </c>
      <c r="I46" s="2">
        <v>2.92</v>
      </c>
      <c r="J46" s="4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</row>
    <row r="47" spans="1:52" ht="31.5" x14ac:dyDescent="0.15">
      <c r="B47" s="22" t="s">
        <v>46</v>
      </c>
      <c r="C47" s="26" t="s">
        <v>47</v>
      </c>
      <c r="D47" s="37"/>
      <c r="E47" s="37"/>
      <c r="F47" s="37"/>
      <c r="G47" s="38">
        <v>0.19400000000000001</v>
      </c>
      <c r="H47" s="35">
        <v>0.19400000000000001</v>
      </c>
      <c r="I47" s="9">
        <v>15.95</v>
      </c>
      <c r="J47" s="39" t="s">
        <v>3</v>
      </c>
      <c r="K47" s="31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</row>
    <row r="48" spans="1:52" x14ac:dyDescent="0.15">
      <c r="B48" s="26"/>
      <c r="C48" s="26" t="s">
        <v>48</v>
      </c>
      <c r="D48" s="35">
        <v>5.1970000000000001</v>
      </c>
      <c r="E48" s="35">
        <v>7.476</v>
      </c>
      <c r="F48" s="35">
        <v>0</v>
      </c>
      <c r="G48" s="35">
        <v>12.05</v>
      </c>
      <c r="H48" s="35">
        <v>24.722999999999999</v>
      </c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</row>
    <row r="49" spans="1:52" x14ac:dyDescent="0.15">
      <c r="B49" s="26"/>
      <c r="C49" s="26" t="s">
        <v>49</v>
      </c>
      <c r="D49" s="35">
        <v>165.23099999999999</v>
      </c>
      <c r="E49" s="35">
        <v>240.78</v>
      </c>
      <c r="F49" s="35">
        <v>782.27599999999995</v>
      </c>
      <c r="G49" s="35">
        <v>12.05</v>
      </c>
      <c r="H49" s="35">
        <v>1200.337</v>
      </c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</row>
    <row r="50" spans="1:52" x14ac:dyDescent="0.15"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</row>
    <row r="51" spans="1:52" x14ac:dyDescent="0.15">
      <c r="B51" s="26" t="s">
        <v>50</v>
      </c>
      <c r="C51" s="26" t="s">
        <v>51</v>
      </c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</row>
    <row r="52" spans="1:52" ht="31.5" x14ac:dyDescent="0.15">
      <c r="B52" s="26" t="s">
        <v>52</v>
      </c>
      <c r="C52" s="36" t="s">
        <v>79</v>
      </c>
      <c r="D52" s="24"/>
      <c r="E52" s="24"/>
      <c r="F52" s="24"/>
      <c r="G52" s="24">
        <v>25.687000000000001</v>
      </c>
      <c r="H52" s="24">
        <v>25.687000000000001</v>
      </c>
      <c r="I52" s="2">
        <v>2.14</v>
      </c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</row>
    <row r="53" spans="1:52" ht="31.5" x14ac:dyDescent="0.15">
      <c r="B53" s="26" t="s">
        <v>52</v>
      </c>
      <c r="C53" s="36" t="s">
        <v>80</v>
      </c>
      <c r="D53" s="24"/>
      <c r="E53" s="24"/>
      <c r="F53" s="24"/>
      <c r="G53" s="24">
        <f>(H49+G57)*3.73%</f>
        <v>50.389000000000003</v>
      </c>
      <c r="H53" s="24">
        <f>G53</f>
        <v>50.389000000000003</v>
      </c>
      <c r="I53" s="2">
        <v>3.73</v>
      </c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</row>
    <row r="54" spans="1:52" ht="10.5" customHeight="1" x14ac:dyDescent="0.15">
      <c r="B54" s="26"/>
      <c r="C54" s="26" t="s">
        <v>53</v>
      </c>
      <c r="D54" s="24"/>
      <c r="E54" s="24"/>
      <c r="F54" s="24"/>
      <c r="G54" s="24">
        <f>G52+G53</f>
        <v>76.075999999999993</v>
      </c>
      <c r="H54" s="24">
        <f>G54</f>
        <v>76.075999999999993</v>
      </c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</row>
    <row r="55" spans="1:52" x14ac:dyDescent="0.15"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</row>
    <row r="56" spans="1:52" ht="11.25" thickBot="1" x14ac:dyDescent="0.2">
      <c r="B56" s="26" t="s">
        <v>54</v>
      </c>
      <c r="C56" s="26" t="s">
        <v>55</v>
      </c>
      <c r="I56" s="7"/>
      <c r="J56" s="7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</row>
    <row r="57" spans="1:52" ht="11.25" thickBot="1" x14ac:dyDescent="0.2">
      <c r="B57" s="26" t="s">
        <v>56</v>
      </c>
      <c r="C57" s="26" t="s">
        <v>57</v>
      </c>
      <c r="D57" s="35"/>
      <c r="E57" s="35"/>
      <c r="F57" s="35"/>
      <c r="G57" s="38">
        <v>150.56399999999999</v>
      </c>
      <c r="H57" s="24">
        <f>G57</f>
        <v>150.56399999999999</v>
      </c>
      <c r="I57" s="2">
        <v>3.83</v>
      </c>
      <c r="J57" s="40"/>
      <c r="K57" s="31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</row>
    <row r="58" spans="1:52" x14ac:dyDescent="0.15">
      <c r="B58" s="26"/>
      <c r="C58" s="26" t="s">
        <v>58</v>
      </c>
      <c r="D58" s="35"/>
      <c r="E58" s="35"/>
      <c r="F58" s="35"/>
      <c r="G58" s="38">
        <v>0</v>
      </c>
      <c r="H58" s="24">
        <v>0</v>
      </c>
      <c r="I58" s="2">
        <v>3.91</v>
      </c>
      <c r="K58" s="31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</row>
    <row r="59" spans="1:52" x14ac:dyDescent="0.15">
      <c r="B59" s="26"/>
      <c r="C59" s="26" t="s">
        <v>59</v>
      </c>
      <c r="D59" s="35"/>
      <c r="E59" s="35"/>
      <c r="F59" s="35"/>
      <c r="G59" s="24">
        <f>G57</f>
        <v>150.56399999999999</v>
      </c>
      <c r="H59" s="24">
        <f>G59</f>
        <v>150.56399999999999</v>
      </c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</row>
    <row r="60" spans="1:52" x14ac:dyDescent="0.15">
      <c r="B60" s="26"/>
      <c r="C60" s="26" t="s">
        <v>60</v>
      </c>
      <c r="D60" s="35">
        <v>165.23099999999999</v>
      </c>
      <c r="E60" s="35">
        <v>240.78</v>
      </c>
      <c r="F60" s="35">
        <v>782.27599999999995</v>
      </c>
      <c r="G60" s="35">
        <f>G49+G54+G59</f>
        <v>238.69</v>
      </c>
      <c r="H60" s="35">
        <f>D60+E60+F60+G60</f>
        <v>1426.9770000000001</v>
      </c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</row>
    <row r="61" spans="1:52" ht="21" customHeight="1" x14ac:dyDescent="0.15">
      <c r="B61" s="26" t="s">
        <v>61</v>
      </c>
      <c r="C61" s="26" t="s">
        <v>62</v>
      </c>
      <c r="D61" s="35">
        <f>D60*0.03</f>
        <v>4.9569999999999999</v>
      </c>
      <c r="E61" s="35">
        <f t="shared" ref="E61:G61" si="0">E60*0.03</f>
        <v>7.2229999999999999</v>
      </c>
      <c r="F61" s="35">
        <f t="shared" si="0"/>
        <v>23.468</v>
      </c>
      <c r="G61" s="35">
        <f t="shared" si="0"/>
        <v>7.1609999999999996</v>
      </c>
      <c r="H61" s="35">
        <f>D61+G61+E61+F61</f>
        <v>42.808999999999997</v>
      </c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</row>
    <row r="62" spans="1:52" x14ac:dyDescent="0.15">
      <c r="B62" s="26"/>
      <c r="C62" s="26" t="s">
        <v>63</v>
      </c>
      <c r="D62" s="35">
        <v>170.18799999999999</v>
      </c>
      <c r="E62" s="35">
        <v>248.00299999999999</v>
      </c>
      <c r="F62" s="35">
        <v>805.74400000000003</v>
      </c>
      <c r="G62" s="35">
        <f>G60+G61</f>
        <v>245.851</v>
      </c>
      <c r="H62" s="35">
        <f>G62+F62+E62+D62</f>
        <v>1469.7860000000001</v>
      </c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</row>
    <row r="63" spans="1:52" x14ac:dyDescent="0.15"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</row>
    <row r="64" spans="1:52" x14ac:dyDescent="0.15">
      <c r="A64" s="62" t="s">
        <v>64</v>
      </c>
      <c r="B64" s="62"/>
      <c r="C64" s="53"/>
      <c r="D64" s="53"/>
      <c r="E64" s="53"/>
      <c r="F64" s="53"/>
      <c r="G64" s="53"/>
      <c r="H64" s="53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</row>
    <row r="65" spans="1:52" x14ac:dyDescent="0.15">
      <c r="C65" s="61" t="s">
        <v>65</v>
      </c>
      <c r="D65" s="61"/>
      <c r="E65" s="61"/>
      <c r="F65" s="61"/>
      <c r="G65" s="61"/>
      <c r="H65" s="61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</row>
    <row r="66" spans="1:52" x14ac:dyDescent="0.15"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</row>
    <row r="67" spans="1:52" x14ac:dyDescent="0.15">
      <c r="A67" s="59" t="s">
        <v>66</v>
      </c>
      <c r="B67" s="59"/>
      <c r="C67" s="41" t="s">
        <v>67</v>
      </c>
      <c r="D67" s="5" t="s">
        <v>68</v>
      </c>
      <c r="E67" s="53" t="s">
        <v>69</v>
      </c>
      <c r="F67" s="53"/>
      <c r="G67" s="53"/>
      <c r="H67" s="53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</row>
    <row r="68" spans="1:52" x14ac:dyDescent="0.15">
      <c r="C68" s="42" t="s">
        <v>70</v>
      </c>
      <c r="E68" s="61" t="s">
        <v>65</v>
      </c>
      <c r="F68" s="61"/>
      <c r="G68" s="61"/>
      <c r="H68" s="61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</row>
    <row r="69" spans="1:52" x14ac:dyDescent="0.15">
      <c r="H69" s="43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</row>
    <row r="70" spans="1:52" x14ac:dyDescent="0.15">
      <c r="A70" s="59" t="s">
        <v>71</v>
      </c>
      <c r="B70" s="59"/>
      <c r="C70" s="52" t="s">
        <v>81</v>
      </c>
      <c r="D70" s="60"/>
      <c r="E70" s="60"/>
      <c r="F70" s="60"/>
      <c r="G70" s="60"/>
      <c r="H70" s="6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</row>
    <row r="71" spans="1:52" x14ac:dyDescent="0.15">
      <c r="C71" s="61" t="s">
        <v>72</v>
      </c>
      <c r="D71" s="61"/>
      <c r="E71" s="61"/>
      <c r="F71" s="61"/>
      <c r="G71" s="61"/>
      <c r="H71" s="6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</row>
    <row r="72" spans="1:52" x14ac:dyDescent="0.15"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</row>
    <row r="73" spans="1:52" x14ac:dyDescent="0.15"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</row>
    <row r="74" spans="1:52" x14ac:dyDescent="0.15"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</row>
    <row r="75" spans="1:52" x14ac:dyDescent="0.15"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</row>
    <row r="76" spans="1:52" x14ac:dyDescent="0.15"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</row>
    <row r="77" spans="1:52" x14ac:dyDescent="0.15"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</row>
    <row r="78" spans="1:52" x14ac:dyDescent="0.15"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</row>
    <row r="79" spans="1:52" ht="13.5" customHeight="1" x14ac:dyDescent="0.15"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</row>
    <row r="80" spans="1:52" x14ac:dyDescent="0.15"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</row>
    <row r="81" spans="12:52" x14ac:dyDescent="0.15"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</row>
    <row r="82" spans="12:52" x14ac:dyDescent="0.15"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</row>
    <row r="83" spans="12:52" x14ac:dyDescent="0.15"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</row>
    <row r="84" spans="12:52" x14ac:dyDescent="0.15"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</row>
    <row r="85" spans="12:52" x14ac:dyDescent="0.15"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</row>
    <row r="86" spans="12:52" x14ac:dyDescent="0.15"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</row>
    <row r="87" spans="12:52" x14ac:dyDescent="0.15"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</row>
    <row r="88" spans="12:52" x14ac:dyDescent="0.15"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</row>
    <row r="89" spans="12:52" x14ac:dyDescent="0.15"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</row>
    <row r="90" spans="12:52" x14ac:dyDescent="0.15"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</row>
    <row r="91" spans="12:52" x14ac:dyDescent="0.15"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</row>
    <row r="92" spans="12:52" x14ac:dyDescent="0.15"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</row>
    <row r="93" spans="12:52" x14ac:dyDescent="0.15"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</row>
    <row r="94" spans="12:52" x14ac:dyDescent="0.15"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</row>
    <row r="95" spans="12:52" x14ac:dyDescent="0.15"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</row>
    <row r="96" spans="12:52" x14ac:dyDescent="0.15"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</row>
    <row r="97" spans="12:52" x14ac:dyDescent="0.15"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</row>
    <row r="98" spans="12:52" x14ac:dyDescent="0.15"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</row>
    <row r="99" spans="12:52" x14ac:dyDescent="0.15"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</row>
    <row r="100" spans="12:52" x14ac:dyDescent="0.15"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</row>
  </sheetData>
  <sheetProtection selectLockedCells="1" selectUnlockedCells="1"/>
  <mergeCells count="21">
    <mergeCell ref="A70:B70"/>
    <mergeCell ref="C70:H70"/>
    <mergeCell ref="C71:H71"/>
    <mergeCell ref="A64:B64"/>
    <mergeCell ref="C64:H64"/>
    <mergeCell ref="C65:H65"/>
    <mergeCell ref="A67:B67"/>
    <mergeCell ref="E67:H67"/>
    <mergeCell ref="E68:H68"/>
    <mergeCell ref="A18:H18"/>
    <mergeCell ref="A21:A22"/>
    <mergeCell ref="B21:B22"/>
    <mergeCell ref="C21:C22"/>
    <mergeCell ref="D21:G21"/>
    <mergeCell ref="H21:H22"/>
    <mergeCell ref="A16:H16"/>
    <mergeCell ref="A3:H3"/>
    <mergeCell ref="A11:H11"/>
    <mergeCell ref="A12:H12"/>
    <mergeCell ref="A13:H13"/>
    <mergeCell ref="A15:H15"/>
  </mergeCells>
  <pageMargins left="0.39370078740157483" right="0.39370078740157483" top="0.78740157480314965" bottom="0.39370078740157483" header="0.78740157480314965" footer="0.39370078740157483"/>
  <pageSetup paperSize="9" fitToHeight="0" orientation="landscape" r:id="rId1"/>
  <headerFooter alignWithMargins="0">
    <oddFooter>Страница  &amp;P из &amp;N</oddFooter>
  </headerFooter>
  <rowBreaks count="1" manualBreakCount="1">
    <brk id="4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Базовые</vt:lpstr>
      <vt:lpstr>Базовые!Область_печати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СДМ</dc:creator>
  <cp:lastModifiedBy>Тарабукин Михаил Анатольевич</cp:lastModifiedBy>
  <dcterms:created xsi:type="dcterms:W3CDTF">2019-08-20T11:02:35Z</dcterms:created>
  <dcterms:modified xsi:type="dcterms:W3CDTF">2019-12-13T08:18:30Z</dcterms:modified>
</cp:coreProperties>
</file>